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020" windowHeight="7650" activeTab="0"/>
  </bookViews>
  <sheets>
    <sheet name="Лист1" sheetId="1" r:id="rId1"/>
    <sheet name="Лист2" sheetId="2" r:id="rId2"/>
  </sheets>
  <definedNames>
    <definedName name="_xlnm.Print_Titles" localSheetId="0">'Лист1'!$4:$5</definedName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<sst xmlns="http://schemas.openxmlformats.org/spreadsheetml/2006/main" count="109" uniqueCount="84">
  <si>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</si>
  <si>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</si>
  <si>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</si>
  <si>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</si>
  <si>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</si>
  <si>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</si>
  <si>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</si>
  <si>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</si>
  <si>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</si>
  <si>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</si>
  <si>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</si>
  <si>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</si>
  <si>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</si>
  <si>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</si>
  <si>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</si>
  <si>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</si>
  <si>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</si>
  <si>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Иные межбюджетные трансферты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</si>
  <si>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</si>
  <si>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>тыс.руб.</t>
  </si>
  <si>
    <t>Субвенции местным бюджетам на выполнение передаваемых полномочий субъектов Российской Федерации</t>
  </si>
  <si>
    <t>Субвенции  на осуществление государственных полномочий по выплате вознаграждения, причитающегося приемным родителям,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</si>
  <si>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выплате денежных средств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</si>
  <si>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</si>
  <si>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</si>
  <si>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кандитатов в присяжные заседатели федеральных судов общей юрисдикции в Российской Федерации</t>
  </si>
  <si>
    <t>Сумма 2021 год</t>
  </si>
  <si>
    <t>2 02 10000 00 0000 150</t>
  </si>
  <si>
    <t>Дотации бюджетам бюджетной системы Российской Федерации</t>
  </si>
  <si>
    <t>2 02 15001 05 0000 150</t>
  </si>
  <si>
    <t xml:space="preserve">   2  02 15002 05 0000 150</t>
  </si>
  <si>
    <t>Дотации бюджетам муниципальных районов на поддержку мер по обеспечению сбалансированности бюджетов</t>
  </si>
  <si>
    <t>2 02 30000 00 0000 150</t>
  </si>
  <si>
    <t xml:space="preserve">Субвенции бюджетам бюджетной системы Российской Федерации </t>
  </si>
  <si>
    <t>2 02 30024 00 0000 150</t>
  </si>
  <si>
    <t>2 02 30024 05 0000 150</t>
  </si>
  <si>
    <t>2 02 30024 05 000 150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</si>
  <si>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</si>
  <si>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</si>
  <si>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</si>
  <si>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 2 02 35930 00 0000 150</t>
  </si>
  <si>
    <t>2 02 35930 05 0000 150</t>
  </si>
  <si>
    <t>2 02 40000 00 0000 150</t>
  </si>
  <si>
    <t>2 02 40014 05 0000 150</t>
  </si>
  <si>
    <t>молодоя семья</t>
  </si>
  <si>
    <t>ГО и ЧС</t>
  </si>
  <si>
    <t>КРК</t>
  </si>
  <si>
    <t>ФУ</t>
  </si>
  <si>
    <t>Субвенции на осуществление государственных полномочий по обеспечению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 в соответствии с областным законом от 15 ноября 2018 года № 120-з «О наделении органов местного самоуправления муниципальных районов и городских округов Смоленской области государственными полномочиями по обеспечению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образования»</t>
  </si>
  <si>
    <t>Прогнозируемые безвозмездные поступления в бюджет муниципального образования "Вяземский район" Смоленской области на плановый период 2021 и 2022 годов</t>
  </si>
  <si>
    <t>Сумма 2022 год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</si>
  <si>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</si>
  <si>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</si>
  <si>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</si>
  <si>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</si>
  <si>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</si>
  <si>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</si>
  <si>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2 02 20000 00 0000 000</t>
  </si>
  <si>
    <t>Субсидии бюджетам бюджетной системы Российской Федерации (межбюджетные субсидии)</t>
  </si>
  <si>
    <t>2 02 29999 00 0000 000</t>
  </si>
  <si>
    <t>Прочие субсидии</t>
  </si>
  <si>
    <t>2 02 29999 05 0000 150</t>
  </si>
  <si>
    <t>Прочие субсидии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</si>
  <si>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</si>
  <si>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2 02 25497 00 0000 000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</si>
  <si>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</si>
  <si>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</si>
  <si>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</si>
  <si>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2 02 25576 00 0000 150</t>
  </si>
  <si>
    <t>Субсидии бюджетам на обеспечение комплексного развития сельских территорий</t>
  </si>
  <si>
    <t>2 02 25576 05 0000 150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</si>
  <si>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</si>
  <si>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Субсидии на софинансирование расходов бюджетов муниципальных образований Смоленской области на подготовку стадиона и установку спортивного оборудования</t>
  </si>
  <si>
    <t>Субсидии на создание в образовательных организациях условий для получения детьми-инвалидами качественного образования</t>
  </si>
  <si>
    <t xml:space="preserve">Субсидии бюджетам муниципальных районов на обеспечение комплексного развития сельских территорий
</t>
  </si>
  <si>
    <t>2 02 25519 00 0000 150</t>
  </si>
  <si>
    <t>Субсидия бюджетам на поддержку отрасли культуры</t>
  </si>
  <si>
    <t>2 02 25519 05 0000 150</t>
  </si>
  <si>
    <t>Субсидия бюджетам муниципальных районов на поддержку отрасли культуры</t>
  </si>
  <si>
    <t>Субсидия бюджетам муниципальных районов на поддержку отрасли культуры (мероприятия по подключению к сети "Интернет")</t>
  </si>
  <si>
    <t>Субсидия бюджетам муниципальных районов на поддержку отрасли культуры (мероприятия по обеспечению учреждений культуры специализированным автотранспортом)</t>
  </si>
  <si>
    <t>Субсидия бюджетам муниципальных районов на поддержку отрасли культуры (реконструкция и (или) капитальный ремонт культурно-досуговых учреждений в сельской местности)</t>
  </si>
  <si>
    <t>Субсидия бюджетам муниципальных районов на поддержку отрасли культуры (оснащение образовательных учреждений в сфере культуры музыкальными инструментами, оборудованием и учебными материалами)</t>
  </si>
  <si>
    <t>Приложение № 9 к решению Вяземского районного Совета депутатов от 29.01.2020 № 3 "О внесении изменений в решение Вяземского районного Совета депутатов от 25.12.2019 № 21"О бюджете муниципального образования "Вяземский район" Смоленской области на 2020 год и на плановый период 2021 и 2022 годов""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</si>
</sst>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  <numFmt numFmtId="18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4" fontId="2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/>
    </xf>
    <xf numFmtId="0" fontId="51" fillId="0" borderId="0" xfId="0" applyFont="1" applyAlignment="1">
      <alignment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53" fillId="0" borderId="1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="85" zoomScaleSheetLayoutView="85" workbookViewId="0" topLeftCell="A55">
      <selection activeCell="A2" sqref="A2:D2"/>
    </sheetView>
  </sheetViews>
  <sheetFormatPr defaultColWidth="9.140625" defaultRowHeight="15"/>
  <cols>
    <col min="1" max="1" width="31.140625" style="2" customWidth="1"/>
    <col min="2" max="2" width="76.28125" style="7" customWidth="1"/>
    <col min="3" max="3" width="21.28125" style="7" bestFit="1" customWidth="1"/>
    <col min="4" max="4" width="20.28125" style="7" bestFit="1" customWidth="1"/>
    <col min="5" max="5" width="17.140625" style="7" customWidth="1"/>
    <col min="6" max="6" width="9.140625" style="7" customWidth="1"/>
    <col min="7" max="7" width="14.421875" style="7" customWidth="1"/>
    <col min="8" max="8" width="9.140625" style="7" customWidth="1"/>
    <col min="9" max="9" width="19.421875" style="7" customWidth="1"/>
    <col min="10" max="16384" width="9.140625" style="7" customWidth="1"/>
  </cols>
  <sheetData>
    <row r="1" spans="3:4" ht="112.5" customHeight="1">
      <c r="C1" s="53" t="s">
        <v>83</v>
      </c>
      <c r="D1" s="53"/>
    </row>
    <row r="2" spans="1:4" ht="52.5" customHeight="1">
      <c r="A2" s="52" t="s">
        <v>49</v>
      </c>
      <c r="B2" s="52"/>
      <c r="C2" s="52"/>
      <c r="D2" s="52"/>
    </row>
    <row r="3" spans="1:4" ht="18.75">
      <c r="A3" s="3"/>
      <c r="B3" s="3"/>
      <c r="D3" s="4" t="s">
        <v>19</v>
      </c>
    </row>
    <row r="4" spans="1:4" ht="37.5">
      <c r="A4" s="32" t="s">
        <v>10</v>
      </c>
      <c r="B4" s="5" t="s">
        <v>11</v>
      </c>
      <c r="C4" s="5" t="s">
        <v>26</v>
      </c>
      <c r="D4" s="5" t="s">
        <v>50</v>
      </c>
    </row>
    <row r="5" spans="1:4" ht="15.75" customHeight="1">
      <c r="A5" s="33">
        <v>1</v>
      </c>
      <c r="B5" s="1">
        <v>2</v>
      </c>
      <c r="C5" s="1">
        <v>3</v>
      </c>
      <c r="D5" s="1">
        <v>4</v>
      </c>
    </row>
    <row r="6" spans="1:4" ht="15.75">
      <c r="A6" s="34" t="s">
        <v>0</v>
      </c>
      <c r="B6" s="1" t="s">
        <v>1</v>
      </c>
      <c r="C6" s="24">
        <f>C7</f>
        <v>768673.6599999999</v>
      </c>
      <c r="D6" s="24">
        <f>D7</f>
        <v>823420.7</v>
      </c>
    </row>
    <row r="7" spans="1:4" ht="31.5">
      <c r="A7" s="34" t="s">
        <v>8</v>
      </c>
      <c r="B7" s="9" t="s">
        <v>9</v>
      </c>
      <c r="C7" s="10">
        <f>C27+C48+C8+C11</f>
        <v>768673.6599999999</v>
      </c>
      <c r="D7" s="10">
        <f>D27+D48+D8+D11</f>
        <v>823420.7</v>
      </c>
    </row>
    <row r="8" spans="1:4" ht="15.75">
      <c r="A8" s="35" t="s">
        <v>27</v>
      </c>
      <c r="B8" s="11" t="s">
        <v>28</v>
      </c>
      <c r="C8" s="10">
        <f>C10+C9</f>
        <v>27855</v>
      </c>
      <c r="D8" s="10">
        <f>D10+D9</f>
        <v>23080</v>
      </c>
    </row>
    <row r="9" spans="1:4" ht="31.5">
      <c r="A9" s="36" t="s">
        <v>29</v>
      </c>
      <c r="B9" s="13" t="s">
        <v>63</v>
      </c>
      <c r="C9" s="25">
        <v>27855</v>
      </c>
      <c r="D9" s="25">
        <v>23080</v>
      </c>
    </row>
    <row r="10" spans="1:4" ht="30">
      <c r="A10" s="33" t="s">
        <v>30</v>
      </c>
      <c r="B10" s="14" t="s">
        <v>31</v>
      </c>
      <c r="C10" s="25">
        <v>0</v>
      </c>
      <c r="D10" s="25">
        <v>0</v>
      </c>
    </row>
    <row r="11" spans="1:4" ht="31.5">
      <c r="A11" s="37" t="s">
        <v>57</v>
      </c>
      <c r="B11" s="23" t="s">
        <v>58</v>
      </c>
      <c r="C11" s="26">
        <f>C22+C12+C20+C14</f>
        <v>58750.299999999996</v>
      </c>
      <c r="D11" s="26">
        <f>D22+D12+D20+D14</f>
        <v>83877.4</v>
      </c>
    </row>
    <row r="12" spans="1:4" ht="31.5">
      <c r="A12" s="45" t="s">
        <v>64</v>
      </c>
      <c r="B12" s="46" t="s">
        <v>65</v>
      </c>
      <c r="C12" s="44">
        <f>C13</f>
        <v>5161.5</v>
      </c>
      <c r="D12" s="44">
        <f>D13</f>
        <v>5319.9</v>
      </c>
    </row>
    <row r="13" spans="1:4" ht="31.5">
      <c r="A13" s="42" t="s">
        <v>66</v>
      </c>
      <c r="B13" s="41" t="s">
        <v>67</v>
      </c>
      <c r="C13" s="27">
        <f>5161.5</f>
        <v>5161.5</v>
      </c>
      <c r="D13" s="27">
        <f>5319.9</f>
        <v>5319.9</v>
      </c>
    </row>
    <row r="14" spans="1:4" ht="15.75">
      <c r="A14" s="47" t="s">
        <v>75</v>
      </c>
      <c r="B14" s="46" t="s">
        <v>76</v>
      </c>
      <c r="C14" s="44">
        <f>C15</f>
        <v>6845.7</v>
      </c>
      <c r="D14" s="44">
        <f>D15</f>
        <v>28198.3</v>
      </c>
    </row>
    <row r="15" spans="1:4" ht="31.5">
      <c r="A15" s="42" t="s">
        <v>77</v>
      </c>
      <c r="B15" s="41" t="s">
        <v>78</v>
      </c>
      <c r="C15" s="27">
        <f>C16+C17+C18+C19</f>
        <v>6845.7</v>
      </c>
      <c r="D15" s="27">
        <f>D16+D17+D18+D19</f>
        <v>28198.3</v>
      </c>
    </row>
    <row r="16" spans="1:4" ht="31.5">
      <c r="A16" s="42" t="s">
        <v>77</v>
      </c>
      <c r="B16" s="41" t="s">
        <v>79</v>
      </c>
      <c r="C16" s="27">
        <v>0</v>
      </c>
      <c r="D16" s="27">
        <v>0</v>
      </c>
    </row>
    <row r="17" spans="1:4" ht="47.25">
      <c r="A17" s="42" t="s">
        <v>77</v>
      </c>
      <c r="B17" s="41" t="s">
        <v>80</v>
      </c>
      <c r="C17" s="27">
        <v>0</v>
      </c>
      <c r="D17" s="27">
        <f>4733</f>
        <v>4733</v>
      </c>
    </row>
    <row r="18" spans="1:4" ht="47.25">
      <c r="A18" s="42" t="s">
        <v>77</v>
      </c>
      <c r="B18" s="41" t="s">
        <v>81</v>
      </c>
      <c r="C18" s="27">
        <v>0</v>
      </c>
      <c r="D18" s="27">
        <f>23465.3</f>
        <v>23465.3</v>
      </c>
    </row>
    <row r="19" spans="1:4" ht="51" customHeight="1">
      <c r="A19" s="42" t="s">
        <v>77</v>
      </c>
      <c r="B19" s="41" t="s">
        <v>82</v>
      </c>
      <c r="C19" s="27">
        <f>6845.7</f>
        <v>6845.7</v>
      </c>
      <c r="D19" s="27">
        <v>0</v>
      </c>
    </row>
    <row r="20" spans="1:4" ht="31.5">
      <c r="A20" s="48" t="s">
        <v>68</v>
      </c>
      <c r="B20" s="49" t="s">
        <v>69</v>
      </c>
      <c r="C20" s="44">
        <f>C21</f>
        <v>0</v>
      </c>
      <c r="D20" s="44">
        <f>D21</f>
        <v>0</v>
      </c>
    </row>
    <row r="21" spans="1:4" ht="47.25">
      <c r="A21" s="21" t="s">
        <v>70</v>
      </c>
      <c r="B21" s="22" t="s">
        <v>74</v>
      </c>
      <c r="C21" s="27">
        <v>0</v>
      </c>
      <c r="D21" s="27">
        <v>0</v>
      </c>
    </row>
    <row r="22" spans="1:4" ht="15.75">
      <c r="A22" s="50" t="s">
        <v>59</v>
      </c>
      <c r="B22" s="49" t="s">
        <v>60</v>
      </c>
      <c r="C22" s="44">
        <f>C23</f>
        <v>46743.1</v>
      </c>
      <c r="D22" s="44">
        <f>D23</f>
        <v>50359.2</v>
      </c>
    </row>
    <row r="23" spans="1:4" ht="15.75">
      <c r="A23" s="38" t="s">
        <v>61</v>
      </c>
      <c r="B23" s="22" t="s">
        <v>62</v>
      </c>
      <c r="C23" s="27">
        <f>SUM(C24:C26)</f>
        <v>46743.1</v>
      </c>
      <c r="D23" s="27">
        <f>SUM(D24:D26)</f>
        <v>50359.2</v>
      </c>
    </row>
    <row r="24" spans="1:4" ht="78.75">
      <c r="A24" s="6" t="s">
        <v>61</v>
      </c>
      <c r="B24" s="16" t="s">
        <v>71</v>
      </c>
      <c r="C24" s="27">
        <f>39600</f>
        <v>39600</v>
      </c>
      <c r="D24" s="28">
        <f>39600</f>
        <v>39600</v>
      </c>
    </row>
    <row r="25" spans="1:4" ht="47.25">
      <c r="A25" s="6" t="s">
        <v>61</v>
      </c>
      <c r="B25" s="43" t="s">
        <v>72</v>
      </c>
      <c r="C25" s="51">
        <f>7143.1</f>
        <v>7143.1</v>
      </c>
      <c r="D25" s="28">
        <f>8202</f>
        <v>8202</v>
      </c>
    </row>
    <row r="26" spans="1:4" ht="31.5">
      <c r="A26" s="6" t="s">
        <v>61</v>
      </c>
      <c r="B26" s="43" t="s">
        <v>73</v>
      </c>
      <c r="C26" s="27">
        <v>0</v>
      </c>
      <c r="D26" s="28">
        <f>2557.2</f>
        <v>2557.2</v>
      </c>
    </row>
    <row r="27" spans="1:4" ht="15.75">
      <c r="A27" s="35" t="s">
        <v>32</v>
      </c>
      <c r="B27" s="11" t="s">
        <v>33</v>
      </c>
      <c r="C27" s="29">
        <f>C28</f>
        <v>681887.0199999999</v>
      </c>
      <c r="D27" s="29">
        <f>D28</f>
        <v>716275.08</v>
      </c>
    </row>
    <row r="28" spans="1:4" ht="31.5">
      <c r="A28" s="39" t="s">
        <v>34</v>
      </c>
      <c r="B28" s="11" t="s">
        <v>20</v>
      </c>
      <c r="C28" s="29">
        <f>SUM(C29:C43)+C44+C46</f>
        <v>681887.0199999999</v>
      </c>
      <c r="D28" s="29">
        <f>SUM(D29:D43)+D44+D46</f>
        <v>716275.08</v>
      </c>
    </row>
    <row r="29" spans="1:4" ht="47.25">
      <c r="A29" s="39" t="s">
        <v>35</v>
      </c>
      <c r="B29" s="15" t="s">
        <v>15</v>
      </c>
      <c r="C29" s="30">
        <v>7201.3</v>
      </c>
      <c r="D29" s="25">
        <v>7489.4</v>
      </c>
    </row>
    <row r="30" spans="1:4" ht="126">
      <c r="A30" s="39" t="s">
        <v>35</v>
      </c>
      <c r="B30" s="15" t="s">
        <v>2</v>
      </c>
      <c r="C30" s="30">
        <v>7213.3</v>
      </c>
      <c r="D30" s="25">
        <v>7213.3</v>
      </c>
    </row>
    <row r="31" spans="1:4" ht="283.5">
      <c r="A31" s="39" t="s">
        <v>35</v>
      </c>
      <c r="B31" s="15" t="s">
        <v>12</v>
      </c>
      <c r="C31" s="30">
        <v>426.7</v>
      </c>
      <c r="D31" s="25">
        <v>443</v>
      </c>
    </row>
    <row r="32" spans="1:4" ht="94.5">
      <c r="A32" s="39" t="s">
        <v>35</v>
      </c>
      <c r="B32" s="15" t="s">
        <v>5</v>
      </c>
      <c r="C32" s="30">
        <v>14610.1</v>
      </c>
      <c r="D32" s="25">
        <v>14610.1</v>
      </c>
    </row>
    <row r="33" spans="1:4" ht="78.75">
      <c r="A33" s="39" t="s">
        <v>35</v>
      </c>
      <c r="B33" s="16" t="s">
        <v>3</v>
      </c>
      <c r="C33" s="25">
        <v>5214.4</v>
      </c>
      <c r="D33" s="25">
        <v>5214.4</v>
      </c>
    </row>
    <row r="34" spans="1:4" ht="141.75">
      <c r="A34" s="39" t="s">
        <v>35</v>
      </c>
      <c r="B34" s="15" t="s">
        <v>4</v>
      </c>
      <c r="C34" s="30">
        <v>7266.9</v>
      </c>
      <c r="D34" s="25">
        <v>7266.9</v>
      </c>
    </row>
    <row r="35" spans="1:4" ht="110.25">
      <c r="A35" s="39" t="s">
        <v>36</v>
      </c>
      <c r="B35" s="15" t="s">
        <v>14</v>
      </c>
      <c r="C35" s="30">
        <f>466220.6-14633.2</f>
        <v>451587.39999999997</v>
      </c>
      <c r="D35" s="25">
        <f>491177.5-24994.6</f>
        <v>466182.9</v>
      </c>
    </row>
    <row r="36" spans="1:4" ht="110.25">
      <c r="A36" s="39" t="s">
        <v>35</v>
      </c>
      <c r="B36" s="15" t="s">
        <v>14</v>
      </c>
      <c r="C36" s="30">
        <f>12518.8</f>
        <v>12518.8</v>
      </c>
      <c r="D36" s="25">
        <f>26038.8</f>
        <v>26038.8</v>
      </c>
    </row>
    <row r="37" spans="1:4" ht="141.75">
      <c r="A37" s="39" t="s">
        <v>35</v>
      </c>
      <c r="B37" s="15" t="s">
        <v>7</v>
      </c>
      <c r="C37" s="30">
        <v>143575.4</v>
      </c>
      <c r="D37" s="25">
        <v>149254.1</v>
      </c>
    </row>
    <row r="38" spans="1:4" ht="126">
      <c r="A38" s="39" t="s">
        <v>35</v>
      </c>
      <c r="B38" s="15" t="s">
        <v>22</v>
      </c>
      <c r="C38" s="30">
        <v>4746.9</v>
      </c>
      <c r="D38" s="25">
        <v>4746.9</v>
      </c>
    </row>
    <row r="39" spans="1:4" ht="126">
      <c r="A39" s="39" t="s">
        <v>35</v>
      </c>
      <c r="B39" s="15" t="s">
        <v>21</v>
      </c>
      <c r="C39" s="30">
        <f>1999.56-0.06</f>
        <v>1999.5</v>
      </c>
      <c r="D39" s="25">
        <f>1999.56-0.06</f>
        <v>1999.5</v>
      </c>
    </row>
    <row r="40" spans="1:4" ht="126">
      <c r="A40" s="39" t="s">
        <v>35</v>
      </c>
      <c r="B40" s="15" t="s">
        <v>6</v>
      </c>
      <c r="C40" s="30">
        <v>5113.7</v>
      </c>
      <c r="D40" s="25">
        <v>5305.6</v>
      </c>
    </row>
    <row r="41" spans="1:4" ht="78.75">
      <c r="A41" s="39" t="s">
        <v>35</v>
      </c>
      <c r="B41" s="15" t="s">
        <v>16</v>
      </c>
      <c r="C41" s="30">
        <v>15414</v>
      </c>
      <c r="D41" s="25">
        <v>15414</v>
      </c>
    </row>
    <row r="42" spans="1:4" ht="141.75">
      <c r="A42" s="39" t="s">
        <v>35</v>
      </c>
      <c r="B42" s="15" t="s">
        <v>13</v>
      </c>
      <c r="C42" s="30">
        <v>830.5</v>
      </c>
      <c r="D42" s="25">
        <v>862.2</v>
      </c>
    </row>
    <row r="43" spans="1:4" ht="267.75">
      <c r="A43" s="39" t="s">
        <v>35</v>
      </c>
      <c r="B43" s="20" t="s">
        <v>48</v>
      </c>
      <c r="C43" s="30">
        <f>1467.24-0.04</f>
        <v>1467.2</v>
      </c>
      <c r="D43" s="25">
        <f>1468.08+0.02</f>
        <v>1468.1</v>
      </c>
    </row>
    <row r="44" spans="1:4" ht="47.25">
      <c r="A44" s="40" t="s">
        <v>37</v>
      </c>
      <c r="B44" s="18" t="s">
        <v>38</v>
      </c>
      <c r="C44" s="24">
        <f>C45</f>
        <v>9.8</v>
      </c>
      <c r="D44" s="24">
        <f>D45</f>
        <v>57.4</v>
      </c>
    </row>
    <row r="45" spans="1:4" ht="63">
      <c r="A45" s="39" t="s">
        <v>39</v>
      </c>
      <c r="B45" s="15" t="s">
        <v>25</v>
      </c>
      <c r="C45" s="30">
        <v>9.8</v>
      </c>
      <c r="D45" s="25">
        <v>57.4</v>
      </c>
    </row>
    <row r="46" spans="1:4" ht="31.5">
      <c r="A46" s="40" t="s">
        <v>40</v>
      </c>
      <c r="B46" s="9" t="s">
        <v>23</v>
      </c>
      <c r="C46" s="24">
        <f>C47</f>
        <v>2691.12</v>
      </c>
      <c r="D46" s="24">
        <f>D47</f>
        <v>2708.48</v>
      </c>
    </row>
    <row r="47" spans="1:4" ht="31.5">
      <c r="A47" s="39" t="s">
        <v>41</v>
      </c>
      <c r="B47" s="15" t="s">
        <v>24</v>
      </c>
      <c r="C47" s="30">
        <v>2691.12</v>
      </c>
      <c r="D47" s="25">
        <v>2708.48</v>
      </c>
    </row>
    <row r="48" spans="1:4" ht="15.75">
      <c r="A48" s="34" t="s">
        <v>42</v>
      </c>
      <c r="B48" s="1" t="s">
        <v>17</v>
      </c>
      <c r="C48" s="10">
        <f>C49+C51</f>
        <v>181.34</v>
      </c>
      <c r="D48" s="10">
        <f>D49+D51</f>
        <v>188.22</v>
      </c>
    </row>
    <row r="49" spans="1:4" ht="47.25">
      <c r="A49" s="36" t="s">
        <v>51</v>
      </c>
      <c r="B49" s="16" t="s">
        <v>52</v>
      </c>
      <c r="C49" s="25">
        <f>C50</f>
        <v>181.34</v>
      </c>
      <c r="D49" s="25">
        <f>D50</f>
        <v>188.22</v>
      </c>
    </row>
    <row r="50" spans="1:4" ht="47.25">
      <c r="A50" s="36" t="s">
        <v>43</v>
      </c>
      <c r="B50" s="15" t="s">
        <v>18</v>
      </c>
      <c r="C50" s="25">
        <v>181.34</v>
      </c>
      <c r="D50" s="31">
        <v>188.22</v>
      </c>
    </row>
    <row r="51" spans="1:4" ht="15.75">
      <c r="A51" s="36" t="s">
        <v>53</v>
      </c>
      <c r="B51" s="16" t="s">
        <v>54</v>
      </c>
      <c r="C51" s="25">
        <f>C52</f>
        <v>0</v>
      </c>
      <c r="D51" s="31">
        <f>D52</f>
        <v>0</v>
      </c>
    </row>
    <row r="52" spans="1:4" ht="31.5">
      <c r="A52" s="36" t="s">
        <v>55</v>
      </c>
      <c r="B52" s="16" t="s">
        <v>56</v>
      </c>
      <c r="C52" s="25">
        <v>0</v>
      </c>
      <c r="D52" s="31">
        <v>0</v>
      </c>
    </row>
  </sheetData>
  <sheetProtection/>
  <mergeCells count="2">
    <mergeCell ref="C1:D1"/>
    <mergeCell ref="A2:D2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43.00390625" style="0" customWidth="1"/>
    <col min="2" max="2" width="41.57421875" style="0" customWidth="1"/>
  </cols>
  <sheetData>
    <row r="2" spans="1:4" ht="15.75">
      <c r="A2" s="1" t="s">
        <v>42</v>
      </c>
      <c r="B2" s="1" t="s">
        <v>17</v>
      </c>
      <c r="C2" s="17">
        <f>SUM(C3:C3)</f>
        <v>4677.5</v>
      </c>
      <c r="D2" s="10">
        <f>SUM(D3:D3)</f>
        <v>4714.8</v>
      </c>
    </row>
    <row r="3" spans="1:4" ht="96.75" customHeight="1">
      <c r="A3" s="12" t="s">
        <v>43</v>
      </c>
      <c r="B3" s="15" t="s">
        <v>18</v>
      </c>
      <c r="C3" s="8">
        <f>C4+C5+C6+C7</f>
        <v>4677.5</v>
      </c>
      <c r="D3" s="8">
        <f>D4+D5+D6+D7</f>
        <v>4714.8</v>
      </c>
    </row>
    <row r="4" spans="1:4" ht="15">
      <c r="A4" s="19"/>
      <c r="B4" s="19" t="s">
        <v>44</v>
      </c>
      <c r="C4" s="19">
        <v>2000</v>
      </c>
      <c r="D4" s="19">
        <v>2000</v>
      </c>
    </row>
    <row r="5" spans="1:4" ht="15">
      <c r="A5" s="19"/>
      <c r="B5" s="19" t="s">
        <v>45</v>
      </c>
      <c r="C5" s="19">
        <v>2509.5</v>
      </c>
      <c r="D5" s="19">
        <v>2544.8</v>
      </c>
    </row>
    <row r="6" spans="1:4" ht="15">
      <c r="A6" s="19"/>
      <c r="B6" s="19" t="s">
        <v>46</v>
      </c>
      <c r="C6" s="19">
        <v>161</v>
      </c>
      <c r="D6" s="19">
        <v>163</v>
      </c>
    </row>
    <row r="7" spans="1:4" ht="15">
      <c r="A7" s="19"/>
      <c r="B7" s="19" t="s">
        <v>47</v>
      </c>
      <c r="C7" s="19">
        <v>7</v>
      </c>
      <c r="D7" s="19">
        <v>7</v>
      </c>
    </row>
    <row r="8" spans="1:4" ht="15">
      <c r="A8" s="19"/>
      <c r="B8" s="19"/>
      <c r="C8" s="19"/>
      <c r="D8" s="19"/>
    </row>
    <row r="9" spans="1:4" ht="15">
      <c r="A9" s="19"/>
      <c r="B9" s="19"/>
      <c r="C9" s="19"/>
      <c r="D9" s="19"/>
    </row>
    <row r="10" spans="1:4" ht="15">
      <c r="A10" s="19"/>
      <c r="B10" s="19"/>
      <c r="C10" s="19"/>
      <c r="D10" s="19"/>
    </row>
    <row r="11" spans="1:4" ht="15">
      <c r="A11" s="19"/>
      <c r="B11" s="19"/>
      <c r="C11" s="19"/>
      <c r="D1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2020-02-03T13:42:56Z</dcterms:modified>
  <cp:category/>
  <cp:version/>
  <cp:contentType/>
  <cp:contentStatus/>
</cp:coreProperties>
</file>